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аток 2" sheetId="1" r:id="rId1"/>
    <sheet name="Додаток 1 " sheetId="2" r:id="rId2"/>
  </sheets>
  <definedNames>
    <definedName name="_xlnm.Print_Area" localSheetId="1">'Додаток 1 '!$A$1:$F$77</definedName>
    <definedName name="_xlnm.Print_Area" localSheetId="0">'Додаток 2'!$A$1:$F$46</definedName>
  </definedNames>
  <calcPr fullCalcOnLoad="1"/>
</workbook>
</file>

<file path=xl/sharedStrings.xml><?xml version="1.0" encoding="utf-8"?>
<sst xmlns="http://schemas.openxmlformats.org/spreadsheetml/2006/main" count="151" uniqueCount="111">
  <si>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</si>
  <si>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</si>
  <si>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</si>
  <si>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</si>
  <si>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</si>
  <si>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</si>
  <si>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</si>
  <si>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</si>
  <si>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</si>
  <si>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</si>
  <si>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</si>
  <si>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</si>
  <si>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</si>
  <si>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</si>
  <si>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</si>
  <si>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</si>
  <si>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</si>
  <si>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</si>
  <si>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</si>
  <si>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</si>
  <si>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</si>
  <si>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</si>
  <si>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</si>
  <si>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</si>
  <si>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</si>
  <si>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</si>
  <si>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</si>
  <si>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</si>
  <si>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</si>
  <si>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</si>
  <si>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</si>
  <si>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</si>
  <si>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</si>
  <si>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</si>
  <si>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Плата за послуги, що надаються бюджетними установами згідно з їх основною діяльністю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</si>
  <si>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</si>
  <si>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</si>
  <si>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</si>
  <si>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</si>
  <si>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</si>
  <si>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Адміністративні збори та платежі, доходи від некомерційної господарської діяльності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</si>
  <si>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</si>
  <si>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</si>
  <si>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неподаткові надходження  </t>
  </si>
  <si>
    <t>Інші надходження  </t>
  </si>
  <si>
    <t>Податки на доходи, податки на прибуток, податки на збільшення ринкової вартості</t>
  </si>
  <si>
    <t>Податкові надходження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</si>
  <si>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</si>
  <si>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оренду майна бюджетних установ</t>
  </si>
  <si>
    <t>Додаток 1</t>
  </si>
  <si>
    <t>Погоджено:</t>
  </si>
  <si>
    <t>Начальник фінансового управління</t>
  </si>
  <si>
    <t>виконавчого комітету міської ради</t>
  </si>
  <si>
    <t>ЗАТВЕРДЖЕНО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</si>
  <si>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</si>
  <si>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</si>
  <si>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</si>
  <si>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</si>
  <si>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Додаток 2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</si>
  <si>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</si>
  <si>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</si>
  <si>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 xml:space="preserve">Затверджено розписом з урахуванням змін                              на 2019 рік </t>
  </si>
  <si>
    <t>Касові видатки за січень - березень                2019 року</t>
  </si>
  <si>
    <t xml:space="preserve">Усього доходів </t>
  </si>
  <si>
    <t>01</t>
  </si>
  <si>
    <t>Старокривинська сільська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</si>
  <si>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</si>
  <si>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</si>
  <si>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0113242</t>
  </si>
  <si>
    <t>Інші заходи у сфері соціального захисту і соціального забезпечення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</si>
  <si>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</si>
  <si>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</si>
  <si>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</si>
  <si>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</si>
  <si>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</si>
  <si>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</si>
  <si>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</si>
  <si>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</si>
  <si>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</si>
  <si>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</si>
  <si>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</si>
  <si>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</si>
  <si>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</si>
  <si>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РАЗОМ ВИДАТКІВ</t>
  </si>
  <si>
    <t>1</t>
  </si>
  <si>
    <t xml:space="preserve">Старокривинська сільська рада </t>
  </si>
  <si>
    <t>0117310</t>
  </si>
  <si>
    <t>Будівництво об"єктів житлово-комунального господарства</t>
  </si>
  <si>
    <t xml:space="preserve">1.Доходи </t>
  </si>
  <si>
    <t xml:space="preserve">ІІ. Видатки  </t>
  </si>
  <si>
    <t xml:space="preserve">ІІ. Видатки </t>
  </si>
  <si>
    <t xml:space="preserve">  про виконання загального фонду бюджету Старокривинської сільської ради                                         за січень - вересень 2019 року </t>
  </si>
  <si>
    <t>Доходи від власності та підприєм.</t>
  </si>
  <si>
    <t>Адміністративні штрафи та інші санкції</t>
  </si>
  <si>
    <t>Адміністративні штрафи таштрафні санкції за порушення законодавства у сфері виробництва та обігу алкогольних напоїв та тютюнових виробів</t>
  </si>
  <si>
    <t>Плата за скорочення термінів надання послуг у сфері реєстрації речових прав на нерухоме майно</t>
  </si>
  <si>
    <t>0118700</t>
  </si>
  <si>
    <t>Резервний фонд</t>
  </si>
  <si>
    <t>-</t>
  </si>
  <si>
    <t xml:space="preserve">про виконання спеціального фонду бюджету Старокривинської сільської ради                                                 за січень-вересень 2019 року </t>
  </si>
  <si>
    <t>Нетішинської міської ради</t>
  </si>
  <si>
    <t>VII скликання</t>
  </si>
  <si>
    <t>Секретар міської ради</t>
  </si>
  <si>
    <t>Олена  ХОМЕНКО</t>
  </si>
  <si>
    <t>Валентина КРАВЧУК</t>
  </si>
  <si>
    <t>Валентина  КРАВЧУК</t>
  </si>
  <si>
    <t>Олена ХОМЕНКО</t>
  </si>
  <si>
    <t>__.___.2019 № __/_____</t>
  </si>
  <si>
    <t>__.__.2019 № __/_____</t>
  </si>
  <si>
    <t>Рішення шістдесят ______________   сесії</t>
  </si>
  <si>
    <t xml:space="preserve">Рішення шістдесят ______________ сесії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</si>
</sst>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0.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>
      <alignment vertical="center" wrapText="1"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0" fillId="0" borderId="11" xfId="0" applyNumberFormat="1" applyFont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NumberFormat="1" applyFont="1" applyAlignment="1">
      <alignment horizontal="right" vertical="center"/>
    </xf>
    <xf numFmtId="0" fontId="20" fillId="6" borderId="11" xfId="0" applyFont="1" applyFill="1" applyBorder="1" applyAlignment="1">
      <alignment horizontal="center" vertical="center" wrapText="1"/>
    </xf>
    <xf numFmtId="4" fontId="20" fillId="6" borderId="11" xfId="0" applyNumberFormat="1" applyFont="1" applyFill="1" applyBorder="1" applyAlignment="1">
      <alignment vertical="center"/>
    </xf>
    <xf numFmtId="4" fontId="20" fillId="6" borderId="11" xfId="0" applyNumberFormat="1" applyFont="1" applyFill="1" applyBorder="1" applyAlignment="1" applyProtection="1">
      <alignment horizontal="right" vertical="center"/>
      <protection/>
    </xf>
    <xf numFmtId="180" fontId="20" fillId="6" borderId="1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Alignment="1">
      <alignment horizontal="right"/>
    </xf>
    <xf numFmtId="0" fontId="18" fillId="0" borderId="11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20" fillId="0" borderId="0" xfId="0" applyNumberFormat="1" applyFont="1" applyBorder="1" applyAlignment="1" applyProtection="1">
      <alignment horizontal="right" vertical="center"/>
      <protection locked="0"/>
    </xf>
    <xf numFmtId="0" fontId="20" fillId="6" borderId="11" xfId="0" applyFont="1" applyFill="1" applyBorder="1" applyAlignment="1">
      <alignment horizontal="left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181" fontId="20" fillId="24" borderId="11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left" vertical="top" wrapText="1"/>
    </xf>
    <xf numFmtId="180" fontId="18" fillId="0" borderId="13" xfId="0" applyNumberFormat="1" applyFont="1" applyFill="1" applyBorder="1" applyAlignment="1">
      <alignment horizontal="right" vertical="top" wrapText="1"/>
    </xf>
    <xf numFmtId="49" fontId="20" fillId="6" borderId="11" xfId="0" applyNumberFormat="1" applyFont="1" applyFill="1" applyBorder="1" applyAlignment="1">
      <alignment horizontal="center" vertical="center"/>
    </xf>
    <xf numFmtId="180" fontId="20" fillId="6" borderId="11" xfId="0" applyNumberFormat="1" applyFont="1" applyFill="1" applyBorder="1" applyAlignment="1">
      <alignment horizontal="center" vertical="center" wrapText="1"/>
    </xf>
    <xf numFmtId="180" fontId="20" fillId="6" borderId="11" xfId="0" applyNumberFormat="1" applyFont="1" applyFill="1" applyBorder="1" applyAlignment="1">
      <alignment horizontal="right" vertical="center" wrapText="1"/>
    </xf>
    <xf numFmtId="182" fontId="18" fillId="0" borderId="0" xfId="0" applyNumberFormat="1" applyFont="1" applyAlignment="1">
      <alignment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20" fillId="6" borderId="11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 quotePrefix="1">
      <alignment vertical="center" wrapText="1"/>
    </xf>
    <xf numFmtId="4" fontId="20" fillId="6" borderId="11" xfId="0" applyNumberFormat="1" applyFont="1" applyFill="1" applyBorder="1" applyAlignment="1" quotePrefix="1">
      <alignment vertical="center" wrapText="1"/>
    </xf>
    <xf numFmtId="0" fontId="0" fillId="6" borderId="11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horizontal="center" wrapText="1"/>
    </xf>
    <xf numFmtId="180" fontId="20" fillId="6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179" fontId="18" fillId="0" borderId="13" xfId="61" applyFont="1" applyFill="1" applyBorder="1" applyAlignment="1">
      <alignment horizontal="right" vertical="top" wrapText="1"/>
    </xf>
    <xf numFmtId="179" fontId="20" fillId="6" borderId="11" xfId="61" applyFont="1" applyFill="1" applyBorder="1" applyAlignment="1">
      <alignment horizontal="right" vertical="center" wrapText="1"/>
    </xf>
    <xf numFmtId="179" fontId="20" fillId="6" borderId="11" xfId="61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left" wrapText="1"/>
    </xf>
    <xf numFmtId="180" fontId="20" fillId="6" borderId="12" xfId="0" applyNumberFormat="1" applyFont="1" applyFill="1" applyBorder="1" applyAlignment="1">
      <alignment horizontal="center" vertical="center" wrapText="1"/>
    </xf>
    <xf numFmtId="179" fontId="18" fillId="0" borderId="11" xfId="61" applyFont="1" applyFill="1" applyBorder="1" applyAlignment="1">
      <alignment horizontal="right" wrapText="1"/>
    </xf>
    <xf numFmtId="180" fontId="18" fillId="0" borderId="11" xfId="0" applyNumberFormat="1" applyFont="1" applyFill="1" applyBorder="1" applyAlignment="1">
      <alignment horizontal="right" wrapText="1"/>
    </xf>
    <xf numFmtId="0" fontId="20" fillId="0" borderId="11" xfId="0" applyNumberFormat="1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180" fontId="20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>
      <alignment horizontal="left" vertical="center" wrapText="1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Alignment="1">
      <alignment vertical="center"/>
    </xf>
    <xf numFmtId="49" fontId="20" fillId="0" borderId="13" xfId="0" applyNumberFormat="1" applyFont="1" applyFill="1" applyBorder="1" applyAlignment="1">
      <alignment horizontal="center" vertical="top" wrapText="1"/>
    </xf>
    <xf numFmtId="4" fontId="18" fillId="25" borderId="11" xfId="0" applyNumberFormat="1" applyFont="1" applyFill="1" applyBorder="1" applyAlignment="1" applyProtection="1">
      <alignment horizontal="right" vertical="center"/>
      <protection/>
    </xf>
    <xf numFmtId="4" fontId="20" fillId="25" borderId="1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 vertical="center"/>
    </xf>
    <xf numFmtId="0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 vertical="center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22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22" xfId="0" applyNumberFormat="1" applyFont="1" applyBorder="1" applyAlignment="1">
      <alignment horizontal="left" vertical="center"/>
    </xf>
    <xf numFmtId="0" fontId="22" fillId="0" borderId="23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9" fillId="0" borderId="0" xfId="0" applyFont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zoomScalePageLayoutView="0" workbookViewId="0" topLeftCell="A28">
      <selection activeCell="B11" sqref="B11:B13"/>
    </sheetView>
  </sheetViews>
  <sheetFormatPr defaultColWidth="9.125" defaultRowHeight="12.75"/>
  <cols>
    <col min="1" max="1" width="9.375" style="42" customWidth="1"/>
    <col min="2" max="2" width="46.25390625" style="42" customWidth="1"/>
    <col min="3" max="3" width="14.875" style="42" customWidth="1"/>
    <col min="4" max="4" width="14.375" style="42" customWidth="1"/>
    <col min="5" max="5" width="13.375" style="42" customWidth="1"/>
    <col min="6" max="6" width="9.75390625" style="42" customWidth="1"/>
    <col min="7" max="7" width="10.75390625" style="42" bestFit="1" customWidth="1"/>
    <col min="8" max="16384" width="9.125" style="42" customWidth="1"/>
  </cols>
  <sheetData>
    <row r="1" spans="1:6" ht="18.75">
      <c r="A1" s="121"/>
      <c r="B1" s="121"/>
      <c r="C1" s="115" t="s">
        <v>58</v>
      </c>
      <c r="D1" s="115"/>
      <c r="E1" s="116"/>
      <c r="F1" s="116"/>
    </row>
    <row r="2" spans="1:6" ht="18.75">
      <c r="A2" s="121"/>
      <c r="B2" s="121"/>
      <c r="C2" s="117" t="s">
        <v>53</v>
      </c>
      <c r="D2" s="117"/>
      <c r="E2" s="117"/>
      <c r="F2" s="117"/>
    </row>
    <row r="3" spans="1:6" ht="18.75">
      <c r="A3" s="121"/>
      <c r="B3" s="121"/>
      <c r="C3" s="117" t="s">
        <v>110</v>
      </c>
      <c r="D3" s="117"/>
      <c r="E3" s="117"/>
      <c r="F3" s="117"/>
    </row>
    <row r="4" spans="1:6" ht="18.75">
      <c r="A4" s="121"/>
      <c r="B4" s="121"/>
      <c r="C4" s="115" t="s">
        <v>100</v>
      </c>
      <c r="D4" s="115"/>
      <c r="E4" s="115"/>
      <c r="F4" s="115"/>
    </row>
    <row r="5" spans="1:6" ht="18.75">
      <c r="A5" s="121"/>
      <c r="B5" s="121"/>
      <c r="C5" s="118" t="s">
        <v>101</v>
      </c>
      <c r="D5" s="118"/>
      <c r="E5" s="118"/>
      <c r="F5" s="118"/>
    </row>
    <row r="6" spans="1:6" ht="18.75">
      <c r="A6" s="121"/>
      <c r="B6" s="121"/>
      <c r="C6" s="117" t="s">
        <v>107</v>
      </c>
      <c r="D6" s="117"/>
      <c r="E6" s="117"/>
      <c r="F6" s="117"/>
    </row>
    <row r="7" spans="1:6" ht="18.75">
      <c r="A7" s="119" t="s">
        <v>30</v>
      </c>
      <c r="B7" s="119"/>
      <c r="C7" s="119"/>
      <c r="D7" s="119"/>
      <c r="E7" s="119"/>
      <c r="F7" s="119"/>
    </row>
    <row r="8" spans="1:6" ht="36.75" customHeight="1">
      <c r="A8" s="120" t="s">
        <v>99</v>
      </c>
      <c r="B8" s="120"/>
      <c r="C8" s="120"/>
      <c r="D8" s="120"/>
      <c r="E8" s="120"/>
      <c r="F8" s="120"/>
    </row>
    <row r="9" spans="1:6" ht="16.5">
      <c r="A9" s="92" t="s">
        <v>88</v>
      </c>
      <c r="B9" s="92"/>
      <c r="C9" s="93"/>
      <c r="D9" s="93"/>
      <c r="E9" s="93"/>
      <c r="F9" s="39" t="s">
        <v>31</v>
      </c>
    </row>
    <row r="10" spans="1:5" ht="12.75">
      <c r="A10" s="17"/>
      <c r="B10" s="3"/>
      <c r="C10" s="17"/>
      <c r="D10" s="17"/>
      <c r="E10" s="17"/>
    </row>
    <row r="11" spans="1:6" ht="12.75">
      <c r="A11" s="101" t="s">
        <v>23</v>
      </c>
      <c r="B11" s="101" t="s">
        <v>24</v>
      </c>
      <c r="C11" s="99" t="s">
        <v>25</v>
      </c>
      <c r="D11" s="105"/>
      <c r="E11" s="105"/>
      <c r="F11" s="106"/>
    </row>
    <row r="12" spans="1:6" ht="12.75">
      <c r="A12" s="103"/>
      <c r="B12" s="103"/>
      <c r="C12" s="99" t="s">
        <v>26</v>
      </c>
      <c r="D12" s="99" t="s">
        <v>27</v>
      </c>
      <c r="E12" s="99" t="s">
        <v>28</v>
      </c>
      <c r="F12" s="101" t="s">
        <v>29</v>
      </c>
    </row>
    <row r="13" spans="1:6" ht="55.5" customHeight="1">
      <c r="A13" s="104"/>
      <c r="B13" s="104"/>
      <c r="C13" s="100"/>
      <c r="D13" s="100"/>
      <c r="E13" s="100"/>
      <c r="F13" s="102"/>
    </row>
    <row r="14" spans="1:6" ht="12.75">
      <c r="A14" s="4">
        <v>10000000</v>
      </c>
      <c r="B14" s="5" t="s">
        <v>46</v>
      </c>
      <c r="C14" s="18">
        <f>C15</f>
        <v>0</v>
      </c>
      <c r="D14" s="18">
        <f>D15</f>
        <v>9659.58</v>
      </c>
      <c r="E14" s="12">
        <f aca="true" t="shared" si="0" ref="E14:E24">+D14-C14</f>
        <v>9659.58</v>
      </c>
      <c r="F14" s="14">
        <v>0</v>
      </c>
    </row>
    <row r="15" spans="1:6" ht="12.75">
      <c r="A15" s="6">
        <v>19000000</v>
      </c>
      <c r="B15" s="7" t="s">
        <v>42</v>
      </c>
      <c r="C15" s="19">
        <f>C16</f>
        <v>0</v>
      </c>
      <c r="D15" s="19">
        <f>D16</f>
        <v>9659.58</v>
      </c>
      <c r="E15" s="12">
        <f t="shared" si="0"/>
        <v>9659.58</v>
      </c>
      <c r="F15" s="14">
        <v>0</v>
      </c>
    </row>
    <row r="16" spans="1:6" ht="12.75">
      <c r="A16" s="6">
        <v>19010000</v>
      </c>
      <c r="B16" s="7" t="s">
        <v>16</v>
      </c>
      <c r="C16" s="19">
        <f>SUM(C17:C18)</f>
        <v>0</v>
      </c>
      <c r="D16" s="19">
        <f>SUM(D17:D18)</f>
        <v>9659.58</v>
      </c>
      <c r="E16" s="12">
        <f t="shared" si="0"/>
        <v>9659.58</v>
      </c>
      <c r="F16" s="14">
        <v>0</v>
      </c>
    </row>
    <row r="17" spans="1:6" ht="51">
      <c r="A17" s="41">
        <v>19010100</v>
      </c>
      <c r="B17" s="40" t="s">
        <v>57</v>
      </c>
      <c r="C17" s="20">
        <v>0</v>
      </c>
      <c r="D17" s="20">
        <v>9220.83</v>
      </c>
      <c r="E17" s="13">
        <f t="shared" si="0"/>
        <v>9220.83</v>
      </c>
      <c r="F17" s="15">
        <v>0</v>
      </c>
    </row>
    <row r="18" spans="1:6" ht="38.25">
      <c r="A18" s="41">
        <v>19010300</v>
      </c>
      <c r="B18" s="40" t="s">
        <v>32</v>
      </c>
      <c r="C18" s="20">
        <v>0</v>
      </c>
      <c r="D18" s="20">
        <v>438.75</v>
      </c>
      <c r="E18" s="13">
        <f t="shared" si="0"/>
        <v>438.75</v>
      </c>
      <c r="F18" s="14">
        <v>0</v>
      </c>
    </row>
    <row r="19" spans="1:6" ht="12.75">
      <c r="A19" s="4">
        <v>20000000</v>
      </c>
      <c r="B19" s="5" t="s">
        <v>17</v>
      </c>
      <c r="C19" s="18">
        <f>C20</f>
        <v>1200</v>
      </c>
      <c r="D19" s="18">
        <f>D20</f>
        <v>929.3</v>
      </c>
      <c r="E19" s="12">
        <f t="shared" si="0"/>
        <v>-270.70000000000005</v>
      </c>
      <c r="F19" s="14">
        <f aca="true" t="shared" si="1" ref="F19:F24">+D19/C19*100</f>
        <v>77.44166666666666</v>
      </c>
    </row>
    <row r="20" spans="1:6" ht="12.75">
      <c r="A20" s="4">
        <v>25000000</v>
      </c>
      <c r="B20" s="5" t="s">
        <v>33</v>
      </c>
      <c r="C20" s="22">
        <f>C21</f>
        <v>1200</v>
      </c>
      <c r="D20" s="22">
        <f>D21</f>
        <v>929.3</v>
      </c>
      <c r="E20" s="12">
        <f t="shared" si="0"/>
        <v>-270.70000000000005</v>
      </c>
      <c r="F20" s="14">
        <f t="shared" si="1"/>
        <v>77.44166666666666</v>
      </c>
    </row>
    <row r="21" spans="1:6" ht="25.5">
      <c r="A21" s="4">
        <v>25010000</v>
      </c>
      <c r="B21" s="5" t="s">
        <v>22</v>
      </c>
      <c r="C21" s="22">
        <f>C22+C23</f>
        <v>1200</v>
      </c>
      <c r="D21" s="22">
        <f>D22+D23</f>
        <v>929.3</v>
      </c>
      <c r="E21" s="12">
        <f t="shared" si="0"/>
        <v>-270.70000000000005</v>
      </c>
      <c r="F21" s="14">
        <f t="shared" si="1"/>
        <v>77.44166666666666</v>
      </c>
    </row>
    <row r="22" spans="1:6" ht="25.5">
      <c r="A22" s="2">
        <v>25010100</v>
      </c>
      <c r="B22" s="1" t="s">
        <v>34</v>
      </c>
      <c r="C22" s="21">
        <v>600</v>
      </c>
      <c r="D22" s="21">
        <v>500</v>
      </c>
      <c r="E22" s="13">
        <f t="shared" si="0"/>
        <v>-100</v>
      </c>
      <c r="F22" s="15">
        <f t="shared" si="1"/>
        <v>83.33333333333334</v>
      </c>
    </row>
    <row r="23" spans="1:6" ht="12.75">
      <c r="A23" s="23">
        <v>25010300</v>
      </c>
      <c r="B23" s="24" t="s">
        <v>48</v>
      </c>
      <c r="C23" s="21">
        <v>600</v>
      </c>
      <c r="D23" s="21">
        <v>429.3</v>
      </c>
      <c r="E23" s="13">
        <f t="shared" si="0"/>
        <v>-170.7</v>
      </c>
      <c r="F23" s="15">
        <f t="shared" si="1"/>
        <v>71.55</v>
      </c>
    </row>
    <row r="24" spans="1:6" ht="12.75">
      <c r="A24" s="35"/>
      <c r="B24" s="45" t="s">
        <v>63</v>
      </c>
      <c r="C24" s="36">
        <f>C14+C19</f>
        <v>1200</v>
      </c>
      <c r="D24" s="36">
        <f>D14+D19</f>
        <v>10588.88</v>
      </c>
      <c r="E24" s="37">
        <f t="shared" si="0"/>
        <v>9388.88</v>
      </c>
      <c r="F24" s="38">
        <f t="shared" si="1"/>
        <v>882.4066666666665</v>
      </c>
    </row>
    <row r="25" ht="12.75">
      <c r="H25" s="43"/>
    </row>
    <row r="26" spans="1:12" ht="16.5">
      <c r="A26" s="97" t="s">
        <v>89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6" ht="12.75" customHeight="1">
      <c r="A27" s="96" t="s">
        <v>59</v>
      </c>
      <c r="B27" s="107" t="s">
        <v>60</v>
      </c>
      <c r="C27" s="94" t="s">
        <v>61</v>
      </c>
      <c r="D27" s="94" t="s">
        <v>62</v>
      </c>
      <c r="E27" s="95" t="s">
        <v>28</v>
      </c>
      <c r="F27" s="95" t="s">
        <v>29</v>
      </c>
    </row>
    <row r="28" spans="1:6" ht="45" customHeight="1">
      <c r="A28" s="96"/>
      <c r="B28" s="108"/>
      <c r="C28" s="94"/>
      <c r="D28" s="94"/>
      <c r="E28" s="95"/>
      <c r="F28" s="95"/>
    </row>
    <row r="29" spans="1:6" ht="12.75">
      <c r="A29" s="56" t="s">
        <v>84</v>
      </c>
      <c r="B29" s="57">
        <v>2</v>
      </c>
      <c r="C29" s="58">
        <v>3</v>
      </c>
      <c r="D29" s="59">
        <v>4</v>
      </c>
      <c r="E29" s="60">
        <v>5</v>
      </c>
      <c r="F29" s="60">
        <v>6</v>
      </c>
    </row>
    <row r="30" spans="1:6" ht="12.75">
      <c r="A30" s="61" t="s">
        <v>64</v>
      </c>
      <c r="B30" s="35" t="s">
        <v>85</v>
      </c>
      <c r="C30" s="62"/>
      <c r="D30" s="63"/>
      <c r="E30" s="64"/>
      <c r="F30" s="62"/>
    </row>
    <row r="31" spans="1:6" ht="42" customHeight="1">
      <c r="A31" s="65" t="s">
        <v>66</v>
      </c>
      <c r="B31" s="72" t="s">
        <v>67</v>
      </c>
      <c r="C31" s="74">
        <v>90700</v>
      </c>
      <c r="D31" s="74">
        <v>83780</v>
      </c>
      <c r="E31" s="74">
        <f>D31-C31</f>
        <v>-6920</v>
      </c>
      <c r="F31" s="75">
        <f>D31/C31*100</f>
        <v>92.37045203969129</v>
      </c>
    </row>
    <row r="32" spans="1:6" ht="25.5">
      <c r="A32" s="65" t="s">
        <v>70</v>
      </c>
      <c r="B32" s="72" t="s">
        <v>71</v>
      </c>
      <c r="C32" s="74">
        <v>62400</v>
      </c>
      <c r="D32" s="74">
        <v>61800</v>
      </c>
      <c r="E32" s="74">
        <f aca="true" t="shared" si="2" ref="E32:E38">D32-C32</f>
        <v>-600</v>
      </c>
      <c r="F32" s="75">
        <f aca="true" t="shared" si="3" ref="F32:F38">D32/C32*100</f>
        <v>99.03846153846155</v>
      </c>
    </row>
    <row r="33" spans="1:6" ht="12.75">
      <c r="A33" s="65" t="s">
        <v>72</v>
      </c>
      <c r="B33" s="72" t="s">
        <v>73</v>
      </c>
      <c r="C33" s="74">
        <v>200868</v>
      </c>
      <c r="D33" s="74">
        <v>115750.6</v>
      </c>
      <c r="E33" s="74">
        <f t="shared" si="2"/>
        <v>-85117.4</v>
      </c>
      <c r="F33" s="75">
        <f t="shared" si="3"/>
        <v>57.6252066033415</v>
      </c>
    </row>
    <row r="34" spans="1:6" ht="12.75">
      <c r="A34" s="65" t="s">
        <v>74</v>
      </c>
      <c r="B34" s="72" t="s">
        <v>75</v>
      </c>
      <c r="C34" s="74">
        <v>85800</v>
      </c>
      <c r="D34" s="74">
        <v>42900</v>
      </c>
      <c r="E34" s="74">
        <f t="shared" si="2"/>
        <v>-42900</v>
      </c>
      <c r="F34" s="75">
        <f t="shared" si="3"/>
        <v>50</v>
      </c>
    </row>
    <row r="35" spans="1:6" ht="12.75">
      <c r="A35" s="66" t="s">
        <v>86</v>
      </c>
      <c r="B35" s="72" t="s">
        <v>87</v>
      </c>
      <c r="C35" s="74">
        <v>380155</v>
      </c>
      <c r="D35" s="74">
        <v>325465.03</v>
      </c>
      <c r="E35" s="74">
        <f>D35-C35</f>
        <v>-54689.96999999997</v>
      </c>
      <c r="F35" s="75">
        <f>D35/C35*100</f>
        <v>85.61377069879393</v>
      </c>
    </row>
    <row r="36" spans="1:6" ht="25.5">
      <c r="A36" s="65" t="s">
        <v>76</v>
      </c>
      <c r="B36" s="72" t="s">
        <v>77</v>
      </c>
      <c r="C36" s="74">
        <v>25150</v>
      </c>
      <c r="D36" s="74">
        <v>0</v>
      </c>
      <c r="E36" s="74">
        <f t="shared" si="2"/>
        <v>-25150</v>
      </c>
      <c r="F36" s="75">
        <f t="shared" si="3"/>
        <v>0</v>
      </c>
    </row>
    <row r="37" spans="1:6" ht="12.75">
      <c r="A37" s="65" t="s">
        <v>78</v>
      </c>
      <c r="B37" s="72" t="s">
        <v>79</v>
      </c>
      <c r="C37" s="74">
        <v>94590</v>
      </c>
      <c r="D37" s="74">
        <v>94590</v>
      </c>
      <c r="E37" s="74">
        <f t="shared" si="2"/>
        <v>0</v>
      </c>
      <c r="F37" s="75">
        <f t="shared" si="3"/>
        <v>100</v>
      </c>
    </row>
    <row r="38" spans="1:6" ht="24" customHeight="1">
      <c r="A38" s="52"/>
      <c r="B38" s="73" t="s">
        <v>83</v>
      </c>
      <c r="C38" s="71">
        <f>SUM(C31:C37)</f>
        <v>939663</v>
      </c>
      <c r="D38" s="71">
        <f>SUM(D31:D37)</f>
        <v>724285.63</v>
      </c>
      <c r="E38" s="71">
        <f t="shared" si="2"/>
        <v>-215377.37</v>
      </c>
      <c r="F38" s="67">
        <f t="shared" si="3"/>
        <v>77.07929651375014</v>
      </c>
    </row>
    <row r="39" spans="3:4" ht="12.75">
      <c r="C39" s="68"/>
      <c r="D39" s="68"/>
    </row>
    <row r="41" spans="1:6" ht="16.5">
      <c r="A41" s="98" t="s">
        <v>102</v>
      </c>
      <c r="B41" s="98"/>
      <c r="C41" s="87"/>
      <c r="D41" s="87"/>
      <c r="E41" s="88" t="s">
        <v>106</v>
      </c>
      <c r="F41" s="89"/>
    </row>
    <row r="42" spans="1:6" ht="16.5">
      <c r="A42" s="86"/>
      <c r="B42" s="86"/>
      <c r="C42" s="87"/>
      <c r="D42" s="87"/>
      <c r="E42" s="88"/>
      <c r="F42" s="89"/>
    </row>
    <row r="43" spans="1:6" ht="16.5">
      <c r="A43" s="90" t="s">
        <v>50</v>
      </c>
      <c r="B43" s="86"/>
      <c r="C43" s="89"/>
      <c r="D43" s="89"/>
      <c r="E43" s="89"/>
      <c r="F43" s="89"/>
    </row>
    <row r="44" spans="1:6" ht="16.5">
      <c r="A44" s="91" t="s">
        <v>51</v>
      </c>
      <c r="B44" s="91"/>
      <c r="C44" s="89"/>
      <c r="D44" s="89"/>
      <c r="E44" s="89"/>
      <c r="F44" s="89"/>
    </row>
    <row r="45" spans="1:6" ht="16.5">
      <c r="A45" s="91" t="s">
        <v>52</v>
      </c>
      <c r="B45" s="91"/>
      <c r="C45" s="89"/>
      <c r="D45" s="89"/>
      <c r="E45" s="89" t="s">
        <v>104</v>
      </c>
      <c r="F45" s="33"/>
    </row>
  </sheetData>
  <sheetProtection/>
  <mergeCells count="21">
    <mergeCell ref="F27:F28"/>
    <mergeCell ref="B27:B28"/>
    <mergeCell ref="A26:L26"/>
    <mergeCell ref="A8:F8"/>
    <mergeCell ref="A41:B41"/>
    <mergeCell ref="E12:E13"/>
    <mergeCell ref="F12:F13"/>
    <mergeCell ref="A11:A13"/>
    <mergeCell ref="B11:B13"/>
    <mergeCell ref="C11:F11"/>
    <mergeCell ref="C12:C13"/>
    <mergeCell ref="D12:D13"/>
    <mergeCell ref="C27:C28"/>
    <mergeCell ref="D27:D28"/>
    <mergeCell ref="E27:E28"/>
    <mergeCell ref="A27:A28"/>
    <mergeCell ref="C1:D1"/>
    <mergeCell ref="C4:F4"/>
    <mergeCell ref="A7:F7"/>
    <mergeCell ref="A9:B9"/>
    <mergeCell ref="C9:E9"/>
  </mergeCells>
  <conditionalFormatting sqref="C15:D18 C20:D23">
    <cfRule type="expression" priority="1" dxfId="1" stopIfTrue="1">
      <formula>($C15=999)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100" zoomScalePageLayoutView="0" workbookViewId="0" topLeftCell="A64">
      <selection activeCell="A9" sqref="A9:F9"/>
    </sheetView>
  </sheetViews>
  <sheetFormatPr defaultColWidth="9.125" defaultRowHeight="12.75"/>
  <cols>
    <col min="1" max="1" width="9.00390625" style="8" customWidth="1"/>
    <col min="2" max="2" width="47.625" style="8" customWidth="1"/>
    <col min="3" max="3" width="14.375" style="8" customWidth="1"/>
    <col min="4" max="4" width="14.125" style="8" customWidth="1"/>
    <col min="5" max="5" width="13.875" style="8" customWidth="1"/>
    <col min="6" max="6" width="9.75390625" style="8" customWidth="1"/>
    <col min="7" max="16384" width="9.125" style="8" customWidth="1"/>
  </cols>
  <sheetData>
    <row r="1" spans="1:7" ht="18" customHeight="1">
      <c r="A1" s="114"/>
      <c r="B1" s="114"/>
      <c r="C1" s="115" t="s">
        <v>49</v>
      </c>
      <c r="D1" s="115"/>
      <c r="E1" s="116"/>
      <c r="F1" s="116"/>
      <c r="G1" s="25"/>
    </row>
    <row r="2" spans="1:7" ht="21.75" customHeight="1">
      <c r="A2" s="114"/>
      <c r="B2" s="114"/>
      <c r="C2" s="117" t="s">
        <v>53</v>
      </c>
      <c r="D2" s="117"/>
      <c r="E2" s="117"/>
      <c r="F2" s="117"/>
      <c r="G2" s="25"/>
    </row>
    <row r="3" spans="1:7" ht="15.75" customHeight="1">
      <c r="A3" s="114"/>
      <c r="B3" s="114"/>
      <c r="C3" s="117" t="s">
        <v>109</v>
      </c>
      <c r="D3" s="117"/>
      <c r="E3" s="117"/>
      <c r="F3" s="117"/>
      <c r="G3" s="16"/>
    </row>
    <row r="4" spans="1:7" ht="15.75" customHeight="1">
      <c r="A4" s="114"/>
      <c r="B4" s="114"/>
      <c r="C4" s="115" t="s">
        <v>100</v>
      </c>
      <c r="D4" s="115"/>
      <c r="E4" s="115"/>
      <c r="F4" s="115"/>
      <c r="G4" s="16"/>
    </row>
    <row r="5" spans="1:7" ht="15.75" customHeight="1">
      <c r="A5" s="114"/>
      <c r="B5" s="114"/>
      <c r="C5" s="118" t="s">
        <v>101</v>
      </c>
      <c r="D5" s="118"/>
      <c r="E5" s="118"/>
      <c r="F5" s="118"/>
      <c r="G5" s="16"/>
    </row>
    <row r="6" spans="1:6" ht="15.75" customHeight="1">
      <c r="A6" s="114"/>
      <c r="B6" s="114"/>
      <c r="C6" s="117" t="s">
        <v>108</v>
      </c>
      <c r="D6" s="117"/>
      <c r="E6" s="117"/>
      <c r="F6" s="117"/>
    </row>
    <row r="7" spans="1:6" ht="18.75">
      <c r="A7" s="114"/>
      <c r="B7" s="114"/>
      <c r="C7" s="114"/>
      <c r="D7" s="114"/>
      <c r="E7" s="114"/>
      <c r="F7" s="114"/>
    </row>
    <row r="8" spans="1:6" ht="27" customHeight="1">
      <c r="A8" s="119" t="s">
        <v>30</v>
      </c>
      <c r="B8" s="119"/>
      <c r="C8" s="119"/>
      <c r="D8" s="119"/>
      <c r="E8" s="119"/>
      <c r="F8" s="119"/>
    </row>
    <row r="9" spans="1:6" ht="42" customHeight="1">
      <c r="A9" s="120" t="s">
        <v>91</v>
      </c>
      <c r="B9" s="120"/>
      <c r="C9" s="120"/>
      <c r="D9" s="120"/>
      <c r="E9" s="120"/>
      <c r="F9" s="120"/>
    </row>
    <row r="10" spans="1:6" ht="24.75" customHeight="1">
      <c r="A10" s="109" t="s">
        <v>88</v>
      </c>
      <c r="B10" s="109"/>
      <c r="C10" s="111"/>
      <c r="D10" s="111"/>
      <c r="E10" s="111"/>
      <c r="F10" s="34" t="s">
        <v>31</v>
      </c>
    </row>
    <row r="11" spans="1:6" ht="12.75">
      <c r="A11" s="95" t="s">
        <v>23</v>
      </c>
      <c r="B11" s="95" t="s">
        <v>24</v>
      </c>
      <c r="C11" s="95" t="s">
        <v>25</v>
      </c>
      <c r="D11" s="110"/>
      <c r="E11" s="110"/>
      <c r="F11" s="110"/>
    </row>
    <row r="12" spans="1:6" ht="12.75">
      <c r="A12" s="95"/>
      <c r="B12" s="95"/>
      <c r="C12" s="95"/>
      <c r="D12" s="110"/>
      <c r="E12" s="110"/>
      <c r="F12" s="110"/>
    </row>
    <row r="13" spans="1:6" ht="12.75">
      <c r="A13" s="110"/>
      <c r="B13" s="110"/>
      <c r="C13" s="95" t="s">
        <v>26</v>
      </c>
      <c r="D13" s="95" t="s">
        <v>27</v>
      </c>
      <c r="E13" s="95" t="s">
        <v>28</v>
      </c>
      <c r="F13" s="95" t="s">
        <v>29</v>
      </c>
    </row>
    <row r="14" spans="1:6" ht="51.75" customHeight="1">
      <c r="A14" s="110"/>
      <c r="B14" s="110"/>
      <c r="C14" s="95"/>
      <c r="D14" s="95"/>
      <c r="E14" s="95"/>
      <c r="F14" s="95"/>
    </row>
    <row r="15" spans="1:6" ht="18" customHeight="1">
      <c r="A15" s="9">
        <v>10000000</v>
      </c>
      <c r="B15" s="76" t="s">
        <v>46</v>
      </c>
      <c r="C15" s="77">
        <f>C16+C19+C25+C27</f>
        <v>3493195</v>
      </c>
      <c r="D15" s="77">
        <f>D16+D19+D25+D27</f>
        <v>2956829.25</v>
      </c>
      <c r="E15" s="77">
        <f aca="true" t="shared" si="0" ref="E15:E56">+D15-C15</f>
        <v>-536365.75</v>
      </c>
      <c r="F15" s="78">
        <f aca="true" t="shared" si="1" ref="F15:F42">+D15/C15*100</f>
        <v>84.64541057685014</v>
      </c>
    </row>
    <row r="16" spans="1:6" ht="25.5">
      <c r="A16" s="9">
        <v>11000000</v>
      </c>
      <c r="B16" s="76" t="s">
        <v>45</v>
      </c>
      <c r="C16" s="77">
        <f>C17</f>
        <v>510</v>
      </c>
      <c r="D16" s="77">
        <f>D17</f>
        <v>0</v>
      </c>
      <c r="E16" s="77">
        <f>+D16-C16</f>
        <v>-510</v>
      </c>
      <c r="F16" s="78">
        <f t="shared" si="1"/>
        <v>0</v>
      </c>
    </row>
    <row r="17" spans="1:6" ht="12.75">
      <c r="A17" s="9">
        <v>11020000</v>
      </c>
      <c r="B17" s="76" t="s">
        <v>0</v>
      </c>
      <c r="C17" s="77">
        <f>C18</f>
        <v>510</v>
      </c>
      <c r="D17" s="77">
        <f>D18</f>
        <v>0</v>
      </c>
      <c r="E17" s="77">
        <f t="shared" si="0"/>
        <v>-510</v>
      </c>
      <c r="F17" s="78">
        <f t="shared" si="1"/>
        <v>0</v>
      </c>
    </row>
    <row r="18" spans="1:6" ht="25.5">
      <c r="A18" s="10">
        <v>11020200</v>
      </c>
      <c r="B18" s="79" t="s">
        <v>36</v>
      </c>
      <c r="C18" s="84">
        <v>510</v>
      </c>
      <c r="D18" s="80">
        <v>0</v>
      </c>
      <c r="E18" s="80">
        <f t="shared" si="0"/>
        <v>-510</v>
      </c>
      <c r="F18" s="81">
        <f t="shared" si="1"/>
        <v>0</v>
      </c>
    </row>
    <row r="19" spans="1:6" ht="25.5">
      <c r="A19" s="9">
        <v>13000000</v>
      </c>
      <c r="B19" s="76" t="s">
        <v>1</v>
      </c>
      <c r="C19" s="85">
        <f>+C20+C22</f>
        <v>309399</v>
      </c>
      <c r="D19" s="77">
        <f>+D20+D22</f>
        <v>374388.21</v>
      </c>
      <c r="E19" s="77">
        <f t="shared" si="0"/>
        <v>64989.21000000002</v>
      </c>
      <c r="F19" s="78">
        <f t="shared" si="1"/>
        <v>121.00498385579786</v>
      </c>
    </row>
    <row r="20" spans="1:6" ht="25.5">
      <c r="A20" s="9">
        <v>13010000</v>
      </c>
      <c r="B20" s="76" t="s">
        <v>2</v>
      </c>
      <c r="C20" s="85">
        <f>C21</f>
        <v>70209</v>
      </c>
      <c r="D20" s="77">
        <f>D21</f>
        <v>78858.77</v>
      </c>
      <c r="E20" s="77">
        <f t="shared" si="0"/>
        <v>8649.770000000004</v>
      </c>
      <c r="F20" s="78">
        <f t="shared" si="1"/>
        <v>112.32003019555899</v>
      </c>
    </row>
    <row r="21" spans="1:6" ht="51.75" customHeight="1">
      <c r="A21" s="10">
        <v>13010200</v>
      </c>
      <c r="B21" s="79" t="s">
        <v>37</v>
      </c>
      <c r="C21" s="84">
        <v>70209</v>
      </c>
      <c r="D21" s="80">
        <v>78858.77</v>
      </c>
      <c r="E21" s="80">
        <f t="shared" si="0"/>
        <v>8649.770000000004</v>
      </c>
      <c r="F21" s="81">
        <f t="shared" si="1"/>
        <v>112.32003019555899</v>
      </c>
    </row>
    <row r="22" spans="1:6" ht="12.75">
      <c r="A22" s="9">
        <v>13030000</v>
      </c>
      <c r="B22" s="76" t="s">
        <v>54</v>
      </c>
      <c r="C22" s="85">
        <f>+C23+C24</f>
        <v>239190</v>
      </c>
      <c r="D22" s="77">
        <f>+D23+D24</f>
        <v>295529.44</v>
      </c>
      <c r="E22" s="80">
        <f t="shared" si="0"/>
        <v>56339.44</v>
      </c>
      <c r="F22" s="81">
        <f t="shared" si="1"/>
        <v>123.5542623019357</v>
      </c>
    </row>
    <row r="23" spans="1:6" ht="25.5">
      <c r="A23" s="10">
        <v>13030100</v>
      </c>
      <c r="B23" s="40" t="s">
        <v>55</v>
      </c>
      <c r="C23" s="84">
        <v>39190</v>
      </c>
      <c r="D23" s="80">
        <v>56631.44</v>
      </c>
      <c r="E23" s="80">
        <f t="shared" si="0"/>
        <v>17441.440000000002</v>
      </c>
      <c r="F23" s="81"/>
    </row>
    <row r="24" spans="1:6" ht="25.5">
      <c r="A24" s="10">
        <v>13030200</v>
      </c>
      <c r="B24" s="40" t="s">
        <v>56</v>
      </c>
      <c r="C24" s="84">
        <v>200000</v>
      </c>
      <c r="D24" s="80">
        <v>238898</v>
      </c>
      <c r="E24" s="80">
        <f t="shared" si="0"/>
        <v>38898</v>
      </c>
      <c r="F24" s="81">
        <f t="shared" si="1"/>
        <v>119.44900000000001</v>
      </c>
    </row>
    <row r="25" spans="1:6" ht="12.75">
      <c r="A25" s="9">
        <v>14000000</v>
      </c>
      <c r="B25" s="76" t="s">
        <v>3</v>
      </c>
      <c r="C25" s="85">
        <f>C26</f>
        <v>57730</v>
      </c>
      <c r="D25" s="77">
        <f>D26</f>
        <v>45821.45</v>
      </c>
      <c r="E25" s="77">
        <f t="shared" si="0"/>
        <v>-11908.550000000003</v>
      </c>
      <c r="F25" s="78">
        <f>+D25/C25*100</f>
        <v>79.37199029967088</v>
      </c>
    </row>
    <row r="26" spans="1:6" ht="25.5">
      <c r="A26" s="9">
        <v>14040000</v>
      </c>
      <c r="B26" s="76" t="s">
        <v>35</v>
      </c>
      <c r="C26" s="85">
        <v>57730</v>
      </c>
      <c r="D26" s="77">
        <v>45821.45</v>
      </c>
      <c r="E26" s="77">
        <f t="shared" si="0"/>
        <v>-11908.550000000003</v>
      </c>
      <c r="F26" s="78">
        <f t="shared" si="1"/>
        <v>79.37199029967088</v>
      </c>
    </row>
    <row r="27" spans="1:6" ht="12.75">
      <c r="A27" s="9">
        <v>18000000</v>
      </c>
      <c r="B27" s="76" t="s">
        <v>4</v>
      </c>
      <c r="C27" s="77">
        <f>C28+C37+C39</f>
        <v>3125556</v>
      </c>
      <c r="D27" s="77">
        <f>D28+D37+D39</f>
        <v>2536619.59</v>
      </c>
      <c r="E27" s="77">
        <f t="shared" si="0"/>
        <v>-588936.4100000001</v>
      </c>
      <c r="F27" s="78">
        <f t="shared" si="1"/>
        <v>81.15738735764133</v>
      </c>
    </row>
    <row r="28" spans="1:6" ht="12.75">
      <c r="A28" s="9">
        <v>18010000</v>
      </c>
      <c r="B28" s="76" t="s">
        <v>5</v>
      </c>
      <c r="C28" s="77">
        <f>SUM(C29:C36)</f>
        <v>2505040</v>
      </c>
      <c r="D28" s="77">
        <f>SUM(D29:D36)</f>
        <v>1983802.9599999997</v>
      </c>
      <c r="E28" s="77">
        <f t="shared" si="0"/>
        <v>-521237.04000000027</v>
      </c>
      <c r="F28" s="78">
        <f t="shared" si="1"/>
        <v>79.19246638776227</v>
      </c>
    </row>
    <row r="29" spans="1:6" ht="38.25">
      <c r="A29" s="10">
        <v>18010100</v>
      </c>
      <c r="B29" s="79" t="s">
        <v>41</v>
      </c>
      <c r="C29" s="80">
        <v>260</v>
      </c>
      <c r="D29" s="80">
        <v>0</v>
      </c>
      <c r="E29" s="80">
        <f t="shared" si="0"/>
        <v>-260</v>
      </c>
      <c r="F29" s="81">
        <f t="shared" si="1"/>
        <v>0</v>
      </c>
    </row>
    <row r="30" spans="1:6" ht="38.25">
      <c r="A30" s="10">
        <v>18010200</v>
      </c>
      <c r="B30" s="79" t="s">
        <v>38</v>
      </c>
      <c r="C30" s="80">
        <v>6314</v>
      </c>
      <c r="D30" s="80">
        <v>11787.12</v>
      </c>
      <c r="E30" s="80">
        <f t="shared" si="0"/>
        <v>5473.120000000001</v>
      </c>
      <c r="F30" s="81">
        <f t="shared" si="1"/>
        <v>186.68229331643965</v>
      </c>
    </row>
    <row r="31" spans="1:6" ht="38.25">
      <c r="A31" s="10">
        <v>18010300</v>
      </c>
      <c r="B31" s="11" t="s">
        <v>47</v>
      </c>
      <c r="C31" s="80">
        <v>12410</v>
      </c>
      <c r="D31" s="80">
        <v>18382.65</v>
      </c>
      <c r="E31" s="80">
        <f t="shared" si="0"/>
        <v>5972.6500000000015</v>
      </c>
      <c r="F31" s="81">
        <f t="shared" si="1"/>
        <v>148.1277195809831</v>
      </c>
    </row>
    <row r="32" spans="1:6" ht="38.25">
      <c r="A32" s="10">
        <v>18010400</v>
      </c>
      <c r="B32" s="79" t="s">
        <v>39</v>
      </c>
      <c r="C32" s="80">
        <v>19218</v>
      </c>
      <c r="D32" s="80">
        <v>19218.77</v>
      </c>
      <c r="E32" s="80">
        <f t="shared" si="0"/>
        <v>0.7700000000004366</v>
      </c>
      <c r="F32" s="81">
        <f t="shared" si="1"/>
        <v>100.00400666042253</v>
      </c>
    </row>
    <row r="33" spans="1:6" ht="12.75">
      <c r="A33" s="10">
        <v>18010500</v>
      </c>
      <c r="B33" s="79" t="s">
        <v>6</v>
      </c>
      <c r="C33" s="80">
        <v>720768</v>
      </c>
      <c r="D33" s="80">
        <v>553335.16</v>
      </c>
      <c r="E33" s="80">
        <f t="shared" si="0"/>
        <v>-167432.83999999997</v>
      </c>
      <c r="F33" s="81">
        <f t="shared" si="1"/>
        <v>76.77021732374357</v>
      </c>
    </row>
    <row r="34" spans="1:6" ht="12.75">
      <c r="A34" s="10">
        <v>18010600</v>
      </c>
      <c r="B34" s="79" t="s">
        <v>7</v>
      </c>
      <c r="C34" s="80">
        <v>1687760</v>
      </c>
      <c r="D34" s="80">
        <v>1318672.41</v>
      </c>
      <c r="E34" s="80">
        <f t="shared" si="0"/>
        <v>-369087.5900000001</v>
      </c>
      <c r="F34" s="81">
        <f t="shared" si="1"/>
        <v>78.13151218182679</v>
      </c>
    </row>
    <row r="35" spans="1:6" ht="12.75">
      <c r="A35" s="10">
        <v>18010700</v>
      </c>
      <c r="B35" s="79" t="s">
        <v>8</v>
      </c>
      <c r="C35" s="80">
        <v>34540</v>
      </c>
      <c r="D35" s="80">
        <v>39914.89</v>
      </c>
      <c r="E35" s="80">
        <f t="shared" si="0"/>
        <v>5374.889999999999</v>
      </c>
      <c r="F35" s="81">
        <f t="shared" si="1"/>
        <v>115.56134916039373</v>
      </c>
    </row>
    <row r="36" spans="1:6" ht="12.75">
      <c r="A36" s="10">
        <v>18010900</v>
      </c>
      <c r="B36" s="79" t="s">
        <v>9</v>
      </c>
      <c r="C36" s="80">
        <v>23770</v>
      </c>
      <c r="D36" s="80">
        <v>22491.96</v>
      </c>
      <c r="E36" s="80">
        <f t="shared" si="0"/>
        <v>-1278.0400000000009</v>
      </c>
      <c r="F36" s="81">
        <f t="shared" si="1"/>
        <v>94.62330668910391</v>
      </c>
    </row>
    <row r="37" spans="1:6" ht="12.75">
      <c r="A37" s="9">
        <v>18030000</v>
      </c>
      <c r="B37" s="76" t="s">
        <v>10</v>
      </c>
      <c r="C37" s="77">
        <f>C38</f>
        <v>1486</v>
      </c>
      <c r="D37" s="77">
        <f>D38</f>
        <v>1486.8</v>
      </c>
      <c r="E37" s="77">
        <f t="shared" si="0"/>
        <v>0.7999999999999545</v>
      </c>
      <c r="F37" s="78">
        <f t="shared" si="1"/>
        <v>100.05383580080753</v>
      </c>
    </row>
    <row r="38" spans="1:6" ht="12.75">
      <c r="A38" s="10">
        <v>18030200</v>
      </c>
      <c r="B38" s="79" t="s">
        <v>11</v>
      </c>
      <c r="C38" s="80">
        <v>1486</v>
      </c>
      <c r="D38" s="80">
        <v>1486.8</v>
      </c>
      <c r="E38" s="80">
        <f t="shared" si="0"/>
        <v>0.7999999999999545</v>
      </c>
      <c r="F38" s="81">
        <f t="shared" si="1"/>
        <v>100.05383580080753</v>
      </c>
    </row>
    <row r="39" spans="1:6" ht="12.75">
      <c r="A39" s="9">
        <v>18050000</v>
      </c>
      <c r="B39" s="76" t="s">
        <v>12</v>
      </c>
      <c r="C39" s="77">
        <f>SUM(C40:C42)</f>
        <v>619030</v>
      </c>
      <c r="D39" s="77">
        <f>SUM(D40:D42)</f>
        <v>551329.8300000001</v>
      </c>
      <c r="E39" s="77">
        <f t="shared" si="0"/>
        <v>-67700.16999999993</v>
      </c>
      <c r="F39" s="78">
        <f t="shared" si="1"/>
        <v>89.06350742290358</v>
      </c>
    </row>
    <row r="40" spans="1:6" ht="12.75">
      <c r="A40" s="10">
        <v>18050300</v>
      </c>
      <c r="B40" s="79" t="s">
        <v>13</v>
      </c>
      <c r="C40" s="80">
        <v>10140</v>
      </c>
      <c r="D40" s="80">
        <v>1845</v>
      </c>
      <c r="E40" s="80">
        <f>+D40-C40</f>
        <v>-8295</v>
      </c>
      <c r="F40" s="81">
        <f t="shared" si="1"/>
        <v>18.19526627218935</v>
      </c>
    </row>
    <row r="41" spans="1:6" ht="12.75">
      <c r="A41" s="10">
        <v>18050400</v>
      </c>
      <c r="B41" s="79" t="s">
        <v>14</v>
      </c>
      <c r="C41" s="80">
        <v>408850</v>
      </c>
      <c r="D41" s="80">
        <v>456932.76</v>
      </c>
      <c r="E41" s="80">
        <f t="shared" si="0"/>
        <v>48082.76000000001</v>
      </c>
      <c r="F41" s="81">
        <f t="shared" si="1"/>
        <v>111.76048917695978</v>
      </c>
    </row>
    <row r="42" spans="1:6" ht="51">
      <c r="A42" s="10">
        <v>18050500</v>
      </c>
      <c r="B42" s="79" t="s">
        <v>15</v>
      </c>
      <c r="C42" s="80">
        <v>200040</v>
      </c>
      <c r="D42" s="80">
        <v>92552.07</v>
      </c>
      <c r="E42" s="80">
        <f t="shared" si="0"/>
        <v>-107487.93</v>
      </c>
      <c r="F42" s="81">
        <f t="shared" si="1"/>
        <v>46.266781643671266</v>
      </c>
    </row>
    <row r="43" spans="1:6" ht="12.75">
      <c r="A43" s="9">
        <v>20000000</v>
      </c>
      <c r="B43" s="76" t="s">
        <v>17</v>
      </c>
      <c r="C43" s="77">
        <f>C48+C54+C44</f>
        <v>26530</v>
      </c>
      <c r="D43" s="77">
        <f>D48+D54+D44</f>
        <v>36814.18</v>
      </c>
      <c r="E43" s="77">
        <f>E48+E54+E44</f>
        <v>10284.18</v>
      </c>
      <c r="F43" s="77">
        <f>F48+F54+F44</f>
        <v>353.37445652173915</v>
      </c>
    </row>
    <row r="44" spans="1:6" s="82" customFormat="1" ht="12.75">
      <c r="A44" s="9">
        <v>21000000</v>
      </c>
      <c r="B44" s="76" t="s">
        <v>92</v>
      </c>
      <c r="C44" s="77">
        <f>C45</f>
        <v>10850</v>
      </c>
      <c r="D44" s="77">
        <f>D45</f>
        <v>20850</v>
      </c>
      <c r="E44" s="77">
        <f>E45</f>
        <v>10000</v>
      </c>
      <c r="F44" s="77">
        <f>F45</f>
        <v>300</v>
      </c>
    </row>
    <row r="45" spans="1:6" s="82" customFormat="1" ht="12.75">
      <c r="A45" s="9">
        <v>21080000</v>
      </c>
      <c r="B45" s="76" t="s">
        <v>44</v>
      </c>
      <c r="C45" s="77">
        <f>C46+C47</f>
        <v>10850</v>
      </c>
      <c r="D45" s="77">
        <f>D46+D47</f>
        <v>20850</v>
      </c>
      <c r="E45" s="77">
        <f>E46+E47</f>
        <v>10000</v>
      </c>
      <c r="F45" s="77">
        <f>F46+F47</f>
        <v>300</v>
      </c>
    </row>
    <row r="46" spans="1:6" ht="12.75">
      <c r="A46" s="10">
        <v>21081100</v>
      </c>
      <c r="B46" s="79" t="s">
        <v>93</v>
      </c>
      <c r="C46" s="80">
        <v>850</v>
      </c>
      <c r="D46" s="80">
        <v>850</v>
      </c>
      <c r="E46" s="80">
        <f>+D46-C46</f>
        <v>0</v>
      </c>
      <c r="F46" s="81">
        <f>+D46/C46*100</f>
        <v>100</v>
      </c>
    </row>
    <row r="47" spans="1:6" ht="38.25">
      <c r="A47" s="10">
        <v>21081500</v>
      </c>
      <c r="B47" s="79" t="s">
        <v>94</v>
      </c>
      <c r="C47" s="80">
        <v>10000</v>
      </c>
      <c r="D47" s="80">
        <v>20000</v>
      </c>
      <c r="E47" s="80">
        <f>+D47-C47</f>
        <v>10000</v>
      </c>
      <c r="F47" s="81">
        <f>+D47/C47*100</f>
        <v>200</v>
      </c>
    </row>
    <row r="48" spans="1:6" ht="25.5">
      <c r="A48" s="9">
        <v>22000000</v>
      </c>
      <c r="B48" s="76" t="s">
        <v>40</v>
      </c>
      <c r="C48" s="77">
        <f>C49+C52</f>
        <v>3680</v>
      </c>
      <c r="D48" s="77">
        <f>D49+D52</f>
        <v>1964.18</v>
      </c>
      <c r="E48" s="77">
        <f t="shared" si="0"/>
        <v>-1715.82</v>
      </c>
      <c r="F48" s="78">
        <f>+D48/C48*100</f>
        <v>53.374456521739134</v>
      </c>
    </row>
    <row r="49" spans="1:6" ht="12.75">
      <c r="A49" s="9">
        <v>22010000</v>
      </c>
      <c r="B49" s="76" t="s">
        <v>18</v>
      </c>
      <c r="C49" s="77">
        <f>SUM(C50:C50)</f>
        <v>3680</v>
      </c>
      <c r="D49" s="77">
        <f>SUM(D50:D51)</f>
        <v>1956.7</v>
      </c>
      <c r="E49" s="77">
        <f t="shared" si="0"/>
        <v>-1723.3</v>
      </c>
      <c r="F49" s="78">
        <f>+D49/C49*100</f>
        <v>53.17119565217392</v>
      </c>
    </row>
    <row r="50" spans="1:6" ht="12.75">
      <c r="A50" s="10">
        <v>22012500</v>
      </c>
      <c r="B50" s="79" t="s">
        <v>19</v>
      </c>
      <c r="C50" s="80">
        <v>3680</v>
      </c>
      <c r="D50" s="80">
        <v>1860.94</v>
      </c>
      <c r="E50" s="80">
        <v>1860.94</v>
      </c>
      <c r="F50" s="81">
        <f>+D50/C50*100</f>
        <v>50.569021739130434</v>
      </c>
    </row>
    <row r="51" spans="1:6" ht="25.5">
      <c r="A51" s="10">
        <v>22012900</v>
      </c>
      <c r="B51" s="79" t="s">
        <v>95</v>
      </c>
      <c r="C51" s="80">
        <v>0</v>
      </c>
      <c r="D51" s="80">
        <v>95.76</v>
      </c>
      <c r="E51" s="80">
        <f t="shared" si="0"/>
        <v>95.76</v>
      </c>
      <c r="F51" s="81"/>
    </row>
    <row r="52" spans="1:6" ht="30.75" customHeight="1">
      <c r="A52" s="9">
        <v>22090000</v>
      </c>
      <c r="B52" s="76" t="s">
        <v>20</v>
      </c>
      <c r="C52" s="77">
        <f>C53</f>
        <v>0</v>
      </c>
      <c r="D52" s="77">
        <f>D53</f>
        <v>7.48</v>
      </c>
      <c r="E52" s="77">
        <f t="shared" si="0"/>
        <v>7.48</v>
      </c>
      <c r="F52" s="78"/>
    </row>
    <row r="53" spans="1:6" ht="38.25">
      <c r="A53" s="10">
        <v>22090100</v>
      </c>
      <c r="B53" s="79" t="s">
        <v>21</v>
      </c>
      <c r="C53" s="80">
        <v>0</v>
      </c>
      <c r="D53" s="80">
        <v>7.48</v>
      </c>
      <c r="E53" s="80">
        <f t="shared" si="0"/>
        <v>7.48</v>
      </c>
      <c r="F53" s="81"/>
    </row>
    <row r="54" spans="1:6" ht="12.75">
      <c r="A54" s="9">
        <v>24000000</v>
      </c>
      <c r="B54" s="76" t="s">
        <v>43</v>
      </c>
      <c r="C54" s="77">
        <f>C55</f>
        <v>12000</v>
      </c>
      <c r="D54" s="77">
        <f>D55</f>
        <v>14000</v>
      </c>
      <c r="E54" s="77">
        <f t="shared" si="0"/>
        <v>2000</v>
      </c>
      <c r="F54" s="78">
        <v>0</v>
      </c>
    </row>
    <row r="55" spans="1:6" ht="12.75">
      <c r="A55" s="9">
        <v>24060000</v>
      </c>
      <c r="B55" s="76" t="s">
        <v>44</v>
      </c>
      <c r="C55" s="77">
        <f>C56</f>
        <v>12000</v>
      </c>
      <c r="D55" s="77">
        <f>D56</f>
        <v>14000</v>
      </c>
      <c r="E55" s="77">
        <f t="shared" si="0"/>
        <v>2000</v>
      </c>
      <c r="F55" s="78">
        <v>0</v>
      </c>
    </row>
    <row r="56" spans="1:6" ht="12.75">
      <c r="A56" s="10">
        <v>24060300</v>
      </c>
      <c r="B56" s="79" t="s">
        <v>44</v>
      </c>
      <c r="C56" s="80">
        <v>12000</v>
      </c>
      <c r="D56" s="80">
        <v>14000</v>
      </c>
      <c r="E56" s="80">
        <f t="shared" si="0"/>
        <v>2000</v>
      </c>
      <c r="F56" s="81">
        <v>0</v>
      </c>
    </row>
    <row r="57" spans="1:6" ht="18" customHeight="1">
      <c r="A57" s="35"/>
      <c r="B57" s="35" t="s">
        <v>63</v>
      </c>
      <c r="C57" s="37">
        <f>C43+C15</f>
        <v>3519725</v>
      </c>
      <c r="D57" s="37">
        <f>D43+D15</f>
        <v>2993643.43</v>
      </c>
      <c r="E57" s="37">
        <f>+D57-C57</f>
        <v>-526081.5699999998</v>
      </c>
      <c r="F57" s="38">
        <f>+D57/C57*100</f>
        <v>85.0533331439246</v>
      </c>
    </row>
    <row r="58" spans="1:6" ht="16.5">
      <c r="A58" s="112" t="s">
        <v>90</v>
      </c>
      <c r="B58" s="112"/>
      <c r="C58" s="27"/>
      <c r="D58" s="28"/>
      <c r="E58" s="28"/>
      <c r="F58" s="29"/>
    </row>
    <row r="59" spans="1:6" ht="21" customHeight="1">
      <c r="A59" s="46" t="s">
        <v>64</v>
      </c>
      <c r="B59" s="47" t="s">
        <v>65</v>
      </c>
      <c r="C59" s="48"/>
      <c r="D59" s="48"/>
      <c r="E59" s="48"/>
      <c r="F59" s="48"/>
    </row>
    <row r="60" spans="1:6" ht="51">
      <c r="A60" s="49" t="s">
        <v>66</v>
      </c>
      <c r="B60" s="50" t="s">
        <v>67</v>
      </c>
      <c r="C60" s="69">
        <v>1207424</v>
      </c>
      <c r="D60" s="69">
        <v>901405.71</v>
      </c>
      <c r="E60" s="69">
        <f>D60-C60</f>
        <v>-306018.29000000004</v>
      </c>
      <c r="F60" s="51">
        <f>D60/C60*100</f>
        <v>74.65527519744514</v>
      </c>
    </row>
    <row r="61" spans="1:6" ht="25.5">
      <c r="A61" s="49" t="s">
        <v>68</v>
      </c>
      <c r="B61" s="50" t="s">
        <v>69</v>
      </c>
      <c r="C61" s="69">
        <v>60000</v>
      </c>
      <c r="D61" s="69">
        <v>37500</v>
      </c>
      <c r="E61" s="69">
        <f aca="true" t="shared" si="2" ref="E61:E69">D61-C61</f>
        <v>-22500</v>
      </c>
      <c r="F61" s="51">
        <f aca="true" t="shared" si="3" ref="F61:F69">D61/C61*100</f>
        <v>62.5</v>
      </c>
    </row>
    <row r="62" spans="1:6" ht="25.5">
      <c r="A62" s="49" t="s">
        <v>70</v>
      </c>
      <c r="B62" s="50" t="s">
        <v>71</v>
      </c>
      <c r="C62" s="69">
        <v>273840</v>
      </c>
      <c r="D62" s="69">
        <v>205029.1</v>
      </c>
      <c r="E62" s="69">
        <f t="shared" si="2"/>
        <v>-68810.9</v>
      </c>
      <c r="F62" s="51">
        <f t="shared" si="3"/>
        <v>74.87185947998832</v>
      </c>
    </row>
    <row r="63" spans="1:6" ht="12.75">
      <c r="A63" s="49" t="s">
        <v>72</v>
      </c>
      <c r="B63" s="50" t="s">
        <v>73</v>
      </c>
      <c r="C63" s="69">
        <v>770244</v>
      </c>
      <c r="D63" s="69">
        <v>547524.86</v>
      </c>
      <c r="E63" s="69">
        <f t="shared" si="2"/>
        <v>-222719.14</v>
      </c>
      <c r="F63" s="51">
        <f t="shared" si="3"/>
        <v>71.08459916597857</v>
      </c>
    </row>
    <row r="64" spans="1:6" ht="12.75">
      <c r="A64" s="49" t="s">
        <v>74</v>
      </c>
      <c r="B64" s="50" t="s">
        <v>75</v>
      </c>
      <c r="C64" s="69">
        <v>46175</v>
      </c>
      <c r="D64" s="69">
        <v>19187.5</v>
      </c>
      <c r="E64" s="69">
        <f t="shared" si="2"/>
        <v>-26987.5</v>
      </c>
      <c r="F64" s="51">
        <f t="shared" si="3"/>
        <v>41.55387114239307</v>
      </c>
    </row>
    <row r="65" spans="1:6" ht="25.5">
      <c r="A65" s="49" t="s">
        <v>76</v>
      </c>
      <c r="B65" s="50" t="s">
        <v>77</v>
      </c>
      <c r="C65" s="69">
        <v>602396</v>
      </c>
      <c r="D65" s="69">
        <v>96563</v>
      </c>
      <c r="E65" s="69">
        <f t="shared" si="2"/>
        <v>-505833</v>
      </c>
      <c r="F65" s="51">
        <f t="shared" si="3"/>
        <v>16.029820915145518</v>
      </c>
    </row>
    <row r="66" spans="1:6" ht="12.75">
      <c r="A66" s="83" t="s">
        <v>96</v>
      </c>
      <c r="B66" s="50" t="s">
        <v>97</v>
      </c>
      <c r="C66" s="69">
        <v>5709</v>
      </c>
      <c r="D66" s="69" t="s">
        <v>98</v>
      </c>
      <c r="E66" s="69" t="s">
        <v>98</v>
      </c>
      <c r="F66" s="51" t="s">
        <v>98</v>
      </c>
    </row>
    <row r="67" spans="1:6" ht="12.75">
      <c r="A67" s="49" t="s">
        <v>78</v>
      </c>
      <c r="B67" s="50" t="s">
        <v>79</v>
      </c>
      <c r="C67" s="69">
        <v>795464</v>
      </c>
      <c r="D67" s="69">
        <v>345585</v>
      </c>
      <c r="E67" s="69">
        <f t="shared" si="2"/>
        <v>-449879</v>
      </c>
      <c r="F67" s="51">
        <f t="shared" si="3"/>
        <v>43.44445506019128</v>
      </c>
    </row>
    <row r="68" spans="1:6" ht="38.25">
      <c r="A68" s="49" t="s">
        <v>80</v>
      </c>
      <c r="B68" s="50" t="s">
        <v>81</v>
      </c>
      <c r="C68" s="69">
        <v>82000</v>
      </c>
      <c r="D68" s="69">
        <v>82000</v>
      </c>
      <c r="E68" s="69">
        <f t="shared" si="2"/>
        <v>0</v>
      </c>
      <c r="F68" s="51">
        <f t="shared" si="3"/>
        <v>100</v>
      </c>
    </row>
    <row r="69" spans="1:6" ht="18" customHeight="1">
      <c r="A69" s="52" t="s">
        <v>82</v>
      </c>
      <c r="B69" s="53" t="s">
        <v>83</v>
      </c>
      <c r="C69" s="70">
        <f>SUM(C60:C68)</f>
        <v>3843252</v>
      </c>
      <c r="D69" s="70">
        <f>SUM(D60:D68)</f>
        <v>2234795.17</v>
      </c>
      <c r="E69" s="70">
        <f t="shared" si="2"/>
        <v>-1608456.83</v>
      </c>
      <c r="F69" s="54">
        <f t="shared" si="3"/>
        <v>58.148546335239004</v>
      </c>
    </row>
    <row r="70" spans="1:6" ht="12.75">
      <c r="A70" s="17"/>
      <c r="B70" s="17"/>
      <c r="C70" s="30"/>
      <c r="D70" s="30"/>
      <c r="E70" s="30"/>
      <c r="F70" s="55"/>
    </row>
    <row r="71" spans="1:6" ht="12.75">
      <c r="A71" s="113"/>
      <c r="B71" s="113"/>
      <c r="C71" s="31"/>
      <c r="D71" s="31"/>
      <c r="E71" s="32"/>
      <c r="F71" s="44"/>
    </row>
    <row r="72" spans="1:6" ht="16.5">
      <c r="A72" s="98" t="s">
        <v>102</v>
      </c>
      <c r="B72" s="98"/>
      <c r="C72" s="87"/>
      <c r="D72" s="87"/>
      <c r="E72" s="88" t="s">
        <v>103</v>
      </c>
      <c r="F72" s="89"/>
    </row>
    <row r="73" spans="1:6" ht="16.5">
      <c r="A73" s="86"/>
      <c r="B73" s="86"/>
      <c r="C73" s="87"/>
      <c r="D73" s="87"/>
      <c r="E73" s="88"/>
      <c r="F73" s="89"/>
    </row>
    <row r="74" spans="1:6" ht="16.5">
      <c r="A74" s="90" t="s">
        <v>50</v>
      </c>
      <c r="B74" s="86"/>
      <c r="C74" s="89"/>
      <c r="D74" s="89"/>
      <c r="E74" s="89"/>
      <c r="F74" s="89"/>
    </row>
    <row r="75" spans="1:6" ht="16.5">
      <c r="A75" s="91" t="s">
        <v>51</v>
      </c>
      <c r="B75" s="91"/>
      <c r="C75" s="89"/>
      <c r="D75" s="89"/>
      <c r="E75" s="89"/>
      <c r="F75" s="89"/>
    </row>
    <row r="76" spans="1:6" ht="16.5">
      <c r="A76" s="91" t="s">
        <v>52</v>
      </c>
      <c r="B76" s="91"/>
      <c r="C76" s="89"/>
      <c r="D76" s="89"/>
      <c r="E76" s="89" t="s">
        <v>105</v>
      </c>
      <c r="F76" s="33"/>
    </row>
    <row r="77" spans="1:6" ht="16.5">
      <c r="A77" s="26"/>
      <c r="B77" s="26"/>
      <c r="C77" s="26"/>
      <c r="D77" s="26"/>
      <c r="E77" s="26"/>
      <c r="F77" s="26"/>
    </row>
  </sheetData>
  <sheetProtection/>
  <mergeCells count="16">
    <mergeCell ref="A58:B58"/>
    <mergeCell ref="C4:F4"/>
    <mergeCell ref="A71:B71"/>
    <mergeCell ref="A72:B72"/>
    <mergeCell ref="C13:C14"/>
    <mergeCell ref="D13:D14"/>
    <mergeCell ref="A9:F9"/>
    <mergeCell ref="C1:D1"/>
    <mergeCell ref="A10:B10"/>
    <mergeCell ref="A11:A14"/>
    <mergeCell ref="B11:B14"/>
    <mergeCell ref="C10:E10"/>
    <mergeCell ref="C11:F12"/>
    <mergeCell ref="E13:E14"/>
    <mergeCell ref="F13:F14"/>
    <mergeCell ref="A8:F8"/>
  </mergeCells>
  <printOptions/>
  <pageMargins left="1.1811023622047245" right="0.3937007874015748" top="0.7874015748031497" bottom="0.7874015748031497" header="0.31496062992125984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2019-10-18T07:06:36Z</cp:lastPrinted>
  <dcterms:created xsi:type="dcterms:W3CDTF">2015-04-15T06:48:28Z</dcterms:created>
  <dcterms:modified xsi:type="dcterms:W3CDTF">2019-10-18T07:07:44Z</dcterms:modified>
  <cp:category/>
  <cp:version/>
  <cp:contentType/>
  <cp:contentStatus/>
</cp:coreProperties>
</file>